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amJ\Downloads\UoS\Research Project\Experiments\Langstone+Glut_Experiment\Langstone+Glut_Data\CLSM_Epifluorescence\"/>
    </mc:Choice>
  </mc:AlternateContent>
  <xr:revisionPtr revIDLastSave="0" documentId="13_ncr:1_{C7720290-0E95-4A0F-8A20-FACD3A78F730}" xr6:coauthVersionLast="47" xr6:coauthVersionMax="47" xr10:uidLastSave="{00000000-0000-0000-0000-000000000000}"/>
  <bookViews>
    <workbookView xWindow="-120" yWindow="-120" windowWidth="29040" windowHeight="16440" xr2:uid="{94F4324F-008D-494E-A526-C71094BD4BB1}"/>
  </bookViews>
  <sheets>
    <sheet name="AR_Test_langstone+Glut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3" l="1"/>
  <c r="K9" i="3"/>
  <c r="J8" i="3"/>
  <c r="L2" i="3"/>
  <c r="K2" i="3"/>
  <c r="G8" i="3"/>
  <c r="G9" i="3"/>
  <c r="J7" i="3"/>
  <c r="J9" i="3"/>
  <c r="L7" i="3"/>
  <c r="L8" i="3" s="1"/>
  <c r="M7" i="3"/>
  <c r="M9" i="3" s="1"/>
  <c r="M8" i="3"/>
  <c r="K7" i="3"/>
  <c r="B7" i="3"/>
  <c r="C7" i="3" s="1"/>
  <c r="D8" i="3"/>
  <c r="D9" i="3"/>
  <c r="J6" i="3"/>
  <c r="L6" i="3"/>
  <c r="C6" i="3"/>
  <c r="B6" i="3"/>
  <c r="B5" i="3"/>
  <c r="C5" i="3" s="1"/>
  <c r="B4" i="3"/>
  <c r="C4" i="3" s="1"/>
  <c r="B3" i="3"/>
  <c r="C3" i="3" s="1"/>
  <c r="K3" i="3" s="1"/>
  <c r="B2" i="3"/>
  <c r="C2" i="3" s="1"/>
  <c r="H9" i="3"/>
  <c r="E9" i="3"/>
  <c r="H8" i="3"/>
  <c r="E8" i="3"/>
  <c r="J5" i="3"/>
  <c r="M5" i="3" s="1"/>
  <c r="J4" i="3"/>
  <c r="M4" i="3" s="1"/>
  <c r="J3" i="3"/>
  <c r="M3" i="3" s="1"/>
  <c r="J2" i="3"/>
  <c r="L9" i="3" l="1"/>
  <c r="M6" i="3"/>
  <c r="K6" i="3"/>
  <c r="K4" i="3"/>
  <c r="K5" i="3"/>
  <c r="L5" i="3"/>
  <c r="L3" i="3"/>
  <c r="M2" i="3"/>
  <c r="L4" i="3"/>
</calcChain>
</file>

<file path=xl/sharedStrings.xml><?xml version="1.0" encoding="utf-8"?>
<sst xmlns="http://schemas.openxmlformats.org/spreadsheetml/2006/main" count="19" uniqueCount="19">
  <si>
    <t>Area (mm^2)</t>
  </si>
  <si>
    <t>Cell Density (cells/mm squared)</t>
  </si>
  <si>
    <t>Total Number of Live</t>
  </si>
  <si>
    <t>Total Number of Dead</t>
  </si>
  <si>
    <t>Total Live/Dead</t>
  </si>
  <si>
    <t>% Live</t>
  </si>
  <si>
    <t>% Dead</t>
  </si>
  <si>
    <t>Live Area (µm^2)</t>
  </si>
  <si>
    <t>Dead Area (µm^2)</t>
  </si>
  <si>
    <t>Live Volume (µm^3)</t>
  </si>
  <si>
    <t>Dead Volume (µm^3)</t>
  </si>
  <si>
    <t>Total Area (µm^2)</t>
  </si>
  <si>
    <t>AR_7_1_Image1</t>
  </si>
  <si>
    <t>AR_7_2_Image3</t>
  </si>
  <si>
    <t>AR_7_3_Image5</t>
  </si>
  <si>
    <t>AR_8_1_Image6</t>
  </si>
  <si>
    <t>AR_8_2_Image8</t>
  </si>
  <si>
    <t>AR_8_3_Image11</t>
  </si>
  <si>
    <t>NB: Data taken from detailed statistics acquired with Imaris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</si>
</sst>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0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2" borderId="2" xfId="0" applyFont="1" applyFill="1" applyBorder="1" applyAlignment="1">
      <alignment horizontal="center"/>
    </xf>
    <xf numFmtId="10" fontId="0" fillId="0" borderId="0" xfId="0" applyNumberFormat="1"/>
    <xf numFmtId="10" fontId="0" fillId="3" borderId="3" xfId="0" applyNumberFormat="1" applyFill="1" applyBorder="1"/>
    <xf numFmtId="10" fontId="0" fillId="3" borderId="1" xfId="0" applyNumberFormat="1" applyFill="1" applyBorder="1"/>
    <xf numFmtId="0" fontId="0" fillId="3" borderId="1" xfId="0" applyFill="1" applyBorder="1"/>
    <xf numFmtId="2" fontId="0" fillId="4" borderId="0" xfId="0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Fill="1" applyBorder="1"/>
    <xf numFmtId="0" fontId="2" fillId="0" borderId="0" xfId="0" applyFont="1"/>
    <xf numFmtId="1" fontId="0" fillId="0" borderId="0" xfId="0" applyNumberFormat="1"/>
    <xf numFmtId="1" fontId="0" fillId="0" borderId="0" xfId="0" applyNumberForma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D6320-0230-47C5-AB4F-9BCB5C2E87B6}">
  <dimension ref="A1:M20"/>
  <sheetViews>
    <sheetView tabSelected="1" workbookViewId="0">
      <selection activeCell="K19" sqref="K19"/>
    </sheetView>
  </sheetViews>
  <sheetFormatPr defaultRowHeight="15" x14ac:dyDescent="0.25"/>
  <cols>
    <col min="1" max="1" width="16" bestFit="1" customWidth="1"/>
    <col min="2" max="2" width="16.85546875" bestFit="1" customWidth="1"/>
    <col min="3" max="3" width="16.85546875" customWidth="1"/>
    <col min="4" max="4" width="19.7109375" bestFit="1" customWidth="1"/>
    <col min="5" max="5" width="17.42578125" bestFit="1" customWidth="1"/>
    <col min="6" max="6" width="19" bestFit="1" customWidth="1"/>
    <col min="7" max="7" width="20.7109375" bestFit="1" customWidth="1"/>
    <col min="8" max="8" width="18.42578125" bestFit="1" customWidth="1"/>
    <col min="9" max="9" width="20" bestFit="1" customWidth="1"/>
    <col min="10" max="10" width="15" bestFit="1" customWidth="1"/>
    <col min="11" max="11" width="30" bestFit="1" customWidth="1"/>
  </cols>
  <sheetData>
    <row r="1" spans="1:13" ht="15.75" thickBot="1" x14ac:dyDescent="0.3">
      <c r="B1" s="12" t="s">
        <v>11</v>
      </c>
      <c r="C1" s="1" t="s">
        <v>0</v>
      </c>
      <c r="D1" s="8" t="s">
        <v>2</v>
      </c>
      <c r="E1" s="1" t="s">
        <v>7</v>
      </c>
      <c r="F1" s="15" t="s">
        <v>9</v>
      </c>
      <c r="G1" s="1" t="s">
        <v>3</v>
      </c>
      <c r="H1" s="1" t="s">
        <v>8</v>
      </c>
      <c r="I1" s="15" t="s">
        <v>10</v>
      </c>
      <c r="J1" s="1" t="s">
        <v>4</v>
      </c>
      <c r="K1" s="1" t="s">
        <v>1</v>
      </c>
      <c r="L1" s="1" t="s">
        <v>5</v>
      </c>
      <c r="M1" s="1" t="s">
        <v>6</v>
      </c>
    </row>
    <row r="2" spans="1:13" x14ac:dyDescent="0.25">
      <c r="A2" t="s">
        <v>12</v>
      </c>
      <c r="B2">
        <f t="shared" ref="B2:B7" si="0">182*182</f>
        <v>33124</v>
      </c>
      <c r="C2">
        <f t="shared" ref="C2:C7" si="1">B2/1000000</f>
        <v>3.3124000000000001E-2</v>
      </c>
      <c r="D2">
        <v>101</v>
      </c>
      <c r="E2" s="13">
        <v>14841.099609375</v>
      </c>
      <c r="F2" s="13">
        <v>14926.2998046875</v>
      </c>
      <c r="G2">
        <v>377</v>
      </c>
      <c r="H2" s="13">
        <v>38372.6015625</v>
      </c>
      <c r="I2" s="13">
        <v>39049.3984375</v>
      </c>
      <c r="J2">
        <f>D2+G2</f>
        <v>478</v>
      </c>
      <c r="K2">
        <f>J2/C2</f>
        <v>14430.62432073421</v>
      </c>
      <c r="L2" s="9">
        <f>D2/J2</f>
        <v>0.21129707112970711</v>
      </c>
      <c r="M2" s="9">
        <f>G2/J2</f>
        <v>0.78870292887029292</v>
      </c>
    </row>
    <row r="3" spans="1:13" x14ac:dyDescent="0.25">
      <c r="A3" t="s">
        <v>13</v>
      </c>
      <c r="B3">
        <f t="shared" si="0"/>
        <v>33124</v>
      </c>
      <c r="C3">
        <f t="shared" si="1"/>
        <v>3.3124000000000001E-2</v>
      </c>
      <c r="D3">
        <v>314</v>
      </c>
      <c r="E3" s="13">
        <v>18747.69921875</v>
      </c>
      <c r="F3" s="13">
        <v>10655</v>
      </c>
      <c r="G3">
        <v>138</v>
      </c>
      <c r="H3" s="13">
        <v>10214.599609375</v>
      </c>
      <c r="I3" s="13">
        <v>6751.97998046875</v>
      </c>
      <c r="J3">
        <f t="shared" ref="J3:J7" si="2">D3+G3</f>
        <v>452</v>
      </c>
      <c r="K3">
        <f t="shared" ref="K2:K7" si="3">J3/C3</f>
        <v>13645.694964376284</v>
      </c>
      <c r="L3" s="9">
        <f t="shared" ref="L3:L7" si="4">D3/J3</f>
        <v>0.69469026548672563</v>
      </c>
      <c r="M3" s="9">
        <f t="shared" ref="M3:M7" si="5">G3/J3</f>
        <v>0.30530973451327431</v>
      </c>
    </row>
    <row r="4" spans="1:13" x14ac:dyDescent="0.25">
      <c r="A4" t="s">
        <v>14</v>
      </c>
      <c r="B4">
        <f t="shared" si="0"/>
        <v>33124</v>
      </c>
      <c r="C4">
        <f t="shared" si="1"/>
        <v>3.3124000000000001E-2</v>
      </c>
      <c r="D4">
        <v>77</v>
      </c>
      <c r="E4" s="13">
        <v>21171.400390625</v>
      </c>
      <c r="F4" s="13">
        <v>15374.5</v>
      </c>
      <c r="G4">
        <v>166</v>
      </c>
      <c r="H4" s="13">
        <v>14672</v>
      </c>
      <c r="I4" s="13">
        <v>10826.400390625</v>
      </c>
      <c r="J4">
        <f t="shared" si="2"/>
        <v>243</v>
      </c>
      <c r="K4">
        <f t="shared" si="3"/>
        <v>7336.0705228837096</v>
      </c>
      <c r="L4" s="9">
        <f t="shared" si="4"/>
        <v>0.3168724279835391</v>
      </c>
      <c r="M4" s="9">
        <f t="shared" si="5"/>
        <v>0.6831275720164609</v>
      </c>
    </row>
    <row r="5" spans="1:13" x14ac:dyDescent="0.25">
      <c r="A5" t="s">
        <v>15</v>
      </c>
      <c r="B5">
        <f t="shared" si="0"/>
        <v>33124</v>
      </c>
      <c r="C5">
        <f t="shared" si="1"/>
        <v>3.3124000000000001E-2</v>
      </c>
      <c r="D5">
        <v>59</v>
      </c>
      <c r="E5" s="13">
        <v>43366.6015625</v>
      </c>
      <c r="F5" s="13">
        <v>42293.6015625</v>
      </c>
      <c r="G5">
        <v>246</v>
      </c>
      <c r="H5" s="13">
        <v>22900.400390625</v>
      </c>
      <c r="I5" s="13">
        <v>24210.80078125</v>
      </c>
      <c r="J5">
        <f t="shared" si="2"/>
        <v>305</v>
      </c>
      <c r="K5">
        <f t="shared" si="3"/>
        <v>9207.825141891075</v>
      </c>
      <c r="L5" s="9">
        <f t="shared" si="4"/>
        <v>0.19344262295081968</v>
      </c>
      <c r="M5" s="9">
        <f t="shared" si="5"/>
        <v>0.80655737704918029</v>
      </c>
    </row>
    <row r="6" spans="1:13" x14ac:dyDescent="0.25">
      <c r="A6" t="s">
        <v>16</v>
      </c>
      <c r="B6">
        <f t="shared" si="0"/>
        <v>33124</v>
      </c>
      <c r="C6">
        <f t="shared" si="1"/>
        <v>3.3124000000000001E-2</v>
      </c>
      <c r="D6">
        <v>393</v>
      </c>
      <c r="E6" s="13">
        <v>25478.5</v>
      </c>
      <c r="F6" s="13">
        <v>16365.900390625</v>
      </c>
      <c r="G6">
        <v>379</v>
      </c>
      <c r="H6" s="13">
        <v>31127.5</v>
      </c>
      <c r="I6" s="13">
        <v>25592</v>
      </c>
      <c r="J6" s="16">
        <f t="shared" si="2"/>
        <v>772</v>
      </c>
      <c r="K6" s="16">
        <f t="shared" si="3"/>
        <v>23306.363965704626</v>
      </c>
      <c r="L6" s="9">
        <f t="shared" si="4"/>
        <v>0.5090673575129534</v>
      </c>
      <c r="M6" s="9">
        <f t="shared" si="5"/>
        <v>0.49093264248704666</v>
      </c>
    </row>
    <row r="7" spans="1:13" ht="15.75" thickBot="1" x14ac:dyDescent="0.3">
      <c r="A7" t="s">
        <v>17</v>
      </c>
      <c r="B7">
        <f t="shared" si="0"/>
        <v>33124</v>
      </c>
      <c r="C7">
        <f t="shared" si="1"/>
        <v>3.3124000000000001E-2</v>
      </c>
      <c r="D7">
        <v>490</v>
      </c>
      <c r="E7" s="13">
        <v>34033.80078125</v>
      </c>
      <c r="F7" s="13">
        <v>23690.400390625</v>
      </c>
      <c r="G7">
        <v>455</v>
      </c>
      <c r="H7" s="13">
        <v>22572.5</v>
      </c>
      <c r="I7" s="13">
        <v>14512.400390625</v>
      </c>
      <c r="J7" s="16">
        <f t="shared" si="2"/>
        <v>945</v>
      </c>
      <c r="K7" s="16">
        <f t="shared" si="3"/>
        <v>28529.163144547758</v>
      </c>
      <c r="L7" s="9">
        <f t="shared" si="4"/>
        <v>0.51851851851851849</v>
      </c>
      <c r="M7" s="9">
        <f t="shared" si="5"/>
        <v>0.48148148148148145</v>
      </c>
    </row>
    <row r="8" spans="1:13" ht="15.75" thickBot="1" x14ac:dyDescent="0.3">
      <c r="D8" s="2">
        <f>AVERAGE(D2:D7)</f>
        <v>239</v>
      </c>
      <c r="E8" s="3">
        <f>AVERAGE(E2:E5)</f>
        <v>24531.7001953125</v>
      </c>
      <c r="F8" s="3"/>
      <c r="G8" s="3">
        <f>AVERAGE(G2:G7)</f>
        <v>293.5</v>
      </c>
      <c r="H8" s="4">
        <f>AVERAGE(H2:H5)</f>
        <v>21539.900390625</v>
      </c>
      <c r="I8" s="4"/>
      <c r="J8" s="12">
        <f>AVERAGE(J2:J7)</f>
        <v>532.5</v>
      </c>
      <c r="K8" s="12">
        <f>AVERAGE(K2:K7)</f>
        <v>16075.957010022941</v>
      </c>
      <c r="L8" s="10">
        <f>AVERAGE(L2:L7)</f>
        <v>0.40731471059704388</v>
      </c>
      <c r="M8" s="11">
        <f>AVERAGE(M2:M7)</f>
        <v>0.59268528940295606</v>
      </c>
    </row>
    <row r="9" spans="1:13" ht="15.75" thickBot="1" x14ac:dyDescent="0.3">
      <c r="D9" s="5">
        <f>STDEV(D2:D7)</f>
        <v>184.40715821247286</v>
      </c>
      <c r="E9" s="6">
        <f t="shared" ref="E9:H9" si="6">STDEV(E2:E5)</f>
        <v>12824.553680370487</v>
      </c>
      <c r="F9" s="6"/>
      <c r="G9" s="6">
        <f>STDEV(G2:G7)</f>
        <v>128.88560819579507</v>
      </c>
      <c r="H9" s="7">
        <f t="shared" si="6"/>
        <v>12391.143107786987</v>
      </c>
      <c r="I9" s="7"/>
      <c r="J9" s="12">
        <f>STDEV(J2:J7)</f>
        <v>272.95915445355553</v>
      </c>
      <c r="K9" s="12">
        <f>STDEV(K2:K7)</f>
        <v>8240.5251314320649</v>
      </c>
      <c r="L9" s="10">
        <f>STDEV(L2:L7)</f>
        <v>0.19882081829608517</v>
      </c>
      <c r="M9" s="11">
        <f>STDEV(M2:M7)</f>
        <v>0.19882081829608497</v>
      </c>
    </row>
    <row r="12" spans="1:13" x14ac:dyDescent="0.25">
      <c r="B12" s="17" t="s">
        <v>18</v>
      </c>
    </row>
    <row r="15" spans="1:13" x14ac:dyDescent="0.25">
      <c r="E15" s="9"/>
      <c r="K15" s="18"/>
    </row>
    <row r="16" spans="1:13" x14ac:dyDescent="0.25">
      <c r="E16" s="9"/>
      <c r="J16" s="14"/>
      <c r="K16" s="19"/>
    </row>
    <row r="17" spans="5:5" x14ac:dyDescent="0.25">
      <c r="E17" s="9"/>
    </row>
    <row r="18" spans="5:5" x14ac:dyDescent="0.25">
      <c r="E18" s="9"/>
    </row>
    <row r="19" spans="5:5" x14ac:dyDescent="0.25">
      <c r="E19" s="9"/>
    </row>
    <row r="20" spans="5:5" x14ac:dyDescent="0.25">
      <c r="E20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AR_Test_langstone+Glut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 Jones</dc:creator>
  <cp:keywords/>
  <dc:description/>
  <cp:lastModifiedBy>Liam Jones</cp:lastModifiedBy>
  <cp:revision/>
  <dcterms:created xsi:type="dcterms:W3CDTF">2023-03-01T14:12:55Z</dcterms:created>
  <dcterms:modified xsi:type="dcterms:W3CDTF">2024-05-22T15:29:50Z</dcterms:modified>
  <cp:category/>
  <cp:contentStatus/>
</cp:coreProperties>
</file>